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ЗАК_ПГ, ОТЧЕТЫ\ОТЧЕТЫ\"/>
    </mc:Choice>
  </mc:AlternateContent>
  <bookViews>
    <workbookView xWindow="0" yWindow="0" windowWidth="21570" windowHeight="7845" tabRatio="917"/>
  </bookViews>
  <sheets>
    <sheet name="Контракты 2023" sheetId="2" r:id="rId1"/>
    <sheet name="Договоры_ЭМ 2023" sheetId="4" r:id="rId2"/>
  </sheets>
  <definedNames>
    <definedName name="_xlnm._FilterDatabase" localSheetId="1" hidden="1">'Договоры_ЭМ 2023'!$A$3:$J$3</definedName>
    <definedName name="_xlnm._FilterDatabase" localSheetId="0" hidden="1">'Контракты 2023'!$A$3:$G$3</definedName>
  </definedNames>
  <calcPr calcId="152511"/>
</workbook>
</file>

<file path=xl/calcChain.xml><?xml version="1.0" encoding="utf-8"?>
<calcChain xmlns="http://schemas.openxmlformats.org/spreadsheetml/2006/main">
  <c r="M13" i="4" l="1"/>
  <c r="M12" i="4"/>
  <c r="M11" i="4"/>
  <c r="M10" i="4"/>
  <c r="M9" i="4"/>
  <c r="K33" i="2" l="1"/>
  <c r="K32" i="2"/>
  <c r="K28" i="2"/>
  <c r="K29" i="2"/>
  <c r="K30" i="2"/>
  <c r="K31" i="2"/>
  <c r="K27" i="2"/>
  <c r="H33" i="2"/>
  <c r="H32" i="2"/>
  <c r="K22" i="2"/>
  <c r="K20" i="2"/>
  <c r="K19" i="2"/>
  <c r="K18" i="2"/>
  <c r="K16" i="2"/>
  <c r="K15" i="2"/>
  <c r="K14" i="2"/>
  <c r="K10" i="2"/>
  <c r="K8" i="2"/>
  <c r="K7" i="2"/>
  <c r="K5" i="2"/>
  <c r="K23" i="2" s="1"/>
  <c r="L22" i="2"/>
  <c r="L20" i="2"/>
  <c r="L19" i="2"/>
  <c r="L18" i="2"/>
  <c r="L16" i="2"/>
  <c r="L15" i="2"/>
  <c r="L14" i="2"/>
  <c r="L10" i="2"/>
  <c r="L8" i="2"/>
  <c r="L7" i="2"/>
  <c r="L5" i="2"/>
  <c r="J24" i="2"/>
  <c r="I23" i="2"/>
  <c r="I25" i="2" s="1"/>
  <c r="H23" i="2"/>
  <c r="H25" i="2" s="1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5" i="2"/>
  <c r="J23" i="2" l="1"/>
  <c r="J25" i="2" s="1"/>
  <c r="L23" i="2"/>
  <c r="L13" i="4" l="1"/>
  <c r="K19" i="4" l="1"/>
  <c r="K13" i="4"/>
</calcChain>
</file>

<file path=xl/sharedStrings.xml><?xml version="1.0" encoding="utf-8"?>
<sst xmlns="http://schemas.openxmlformats.org/spreadsheetml/2006/main" count="308" uniqueCount="143">
  <si>
    <t xml:space="preserve">прямой договор </t>
  </si>
  <si>
    <r>
      <rPr>
        <b/>
        <sz val="14"/>
        <color theme="1"/>
        <rFont val="Times New Roman"/>
        <family val="1"/>
        <charset val="204"/>
      </rPr>
      <t>Наименование поставщика</t>
    </r>
    <r>
      <rPr>
        <sz val="14"/>
        <color theme="1"/>
        <rFont val="Times New Roman"/>
        <family val="1"/>
        <charset val="204"/>
      </rPr>
      <t xml:space="preserve"> продуктов питания (услуг по организации питания - аутсорсера)</t>
    </r>
  </si>
  <si>
    <r>
      <rPr>
        <b/>
        <sz val="14"/>
        <color theme="1"/>
        <rFont val="Times New Roman"/>
        <family val="1"/>
        <charset val="204"/>
      </rPr>
      <t xml:space="preserve">Классификация поставщика </t>
    </r>
    <r>
      <rPr>
        <sz val="14"/>
        <color theme="1"/>
        <rFont val="Times New Roman"/>
        <family val="1"/>
        <charset val="204"/>
      </rPr>
      <t>продуктов питания (услуг по организации питания - аутсорсера)</t>
    </r>
  </si>
  <si>
    <r>
      <rPr>
        <b/>
        <sz val="14"/>
        <color theme="1"/>
        <rFont val="Times New Roman"/>
        <family val="1"/>
        <charset val="204"/>
      </rPr>
      <t>Номер и дата договора</t>
    </r>
    <r>
      <rPr>
        <sz val="14"/>
        <color theme="1"/>
        <rFont val="Times New Roman"/>
        <family val="1"/>
        <charset val="204"/>
      </rPr>
      <t xml:space="preserve"> (если не заключен, то указать планируемую  дату заключения )</t>
    </r>
  </si>
  <si>
    <r>
      <rPr>
        <b/>
        <sz val="16"/>
        <color theme="1"/>
        <rFont val="Times New Roman"/>
        <family val="1"/>
        <charset val="204"/>
      </rPr>
      <t>Сроки</t>
    </r>
    <r>
      <rPr>
        <sz val="14"/>
        <color theme="1"/>
        <rFont val="Times New Roman"/>
        <family val="1"/>
        <charset val="204"/>
      </rPr>
      <t xml:space="preserve"> 
действия договора</t>
    </r>
  </si>
  <si>
    <r>
      <rPr>
        <b/>
        <sz val="14"/>
        <color theme="1"/>
        <rFont val="Times New Roman"/>
        <family val="1"/>
        <charset val="204"/>
      </rPr>
      <t xml:space="preserve">Наименование продуктов питания </t>
    </r>
    <r>
      <rPr>
        <sz val="14"/>
        <color theme="1"/>
        <rFont val="Times New Roman"/>
        <family val="1"/>
        <charset val="204"/>
      </rPr>
      <t>(услуг по организации питания)</t>
    </r>
  </si>
  <si>
    <r>
      <rPr>
        <b/>
        <sz val="14"/>
        <color theme="1"/>
        <rFont val="Times New Roman"/>
        <family val="1"/>
        <charset val="204"/>
      </rPr>
      <t xml:space="preserve">Дата начала </t>
    </r>
    <r>
      <rPr>
        <sz val="14"/>
        <color theme="1"/>
        <rFont val="Times New Roman"/>
        <family val="1"/>
        <charset val="204"/>
      </rPr>
      <t>проведения конкурсных процедур (заключения договоров и т.д.)</t>
    </r>
  </si>
  <si>
    <t>рисков нет</t>
  </si>
  <si>
    <r>
      <t xml:space="preserve">прямой договор/
электронный магазин/
аукцион/
запрос котировок;
</t>
    </r>
    <r>
      <rPr>
        <b/>
        <sz val="14"/>
        <color rgb="FFFF0000"/>
        <rFont val="Times New Roman"/>
        <family val="1"/>
        <charset val="204"/>
      </rPr>
      <t>СОВМЕСТНЫЕ ТОРГИ ЧЕРЕЗ ЦЕНТР ЗАКУПОК + УСЛУГИ СКЛАДА</t>
    </r>
  </si>
  <si>
    <t xml:space="preserve"> прямой договор</t>
  </si>
  <si>
    <t>С данным поставщиком работаем давно.</t>
  </si>
  <si>
    <t>с 01.01.2023г по 31.03.2023г</t>
  </si>
  <si>
    <t>с 01.01.2023г по 31.01.2023г</t>
  </si>
  <si>
    <t xml:space="preserve"> Сухофрукты</t>
  </si>
  <si>
    <t>Ранее не  работали с данным поставщиком.</t>
  </si>
  <si>
    <t xml:space="preserve"> Масло сливочное</t>
  </si>
  <si>
    <t>Говядина замороженная</t>
  </si>
  <si>
    <t>Птица замороженная</t>
  </si>
  <si>
    <t>ООО"Регион-Продукт" г.Вологда,ул.Клубова,д.87</t>
  </si>
  <si>
    <t>Овощи</t>
  </si>
  <si>
    <t>Фрукты</t>
  </si>
  <si>
    <t>Яйцо куринное</t>
  </si>
  <si>
    <t>Сок</t>
  </si>
  <si>
    <t>Сыр полутвердый</t>
  </si>
  <si>
    <t>Сахар</t>
  </si>
  <si>
    <t>ООО "Калачник"</t>
  </si>
  <si>
    <t>№ 2 от 23.01.2023г</t>
  </si>
  <si>
    <t>Томаты, огурцы</t>
  </si>
  <si>
    <t>№ 1 от 23.01.2023г</t>
  </si>
  <si>
    <t>с 01.02.2023г по 08.08.2023г</t>
  </si>
  <si>
    <t>с 01.02.2023гпо 26.07.2023г</t>
  </si>
  <si>
    <t>Сухари панировочные</t>
  </si>
  <si>
    <t>Череповецкий поставщик</t>
  </si>
  <si>
    <t>№ 3 от 23.01.2023г</t>
  </si>
  <si>
    <t>Вологодский поставщик</t>
  </si>
  <si>
    <t>Бакалея (крупы,..чай)</t>
  </si>
  <si>
    <t>Бакалея (макароны, компот, джем)</t>
  </si>
  <si>
    <t>№ 4 от 23.01.2023г</t>
  </si>
  <si>
    <t>№ 5 от 23.01.2023г</t>
  </si>
  <si>
    <t>Бакалея (рис,..кофе)</t>
  </si>
  <si>
    <t>№ 6 от 23.01.2023г</t>
  </si>
  <si>
    <t>Мука, конфеты</t>
  </si>
  <si>
    <t>№ 7 от 25.01.2023г</t>
  </si>
  <si>
    <t>№ 8 от 25.01.2023 г</t>
  </si>
  <si>
    <t>№ 9 от 25.01.2023г</t>
  </si>
  <si>
    <t>№ 10  от 29.01.2023г</t>
  </si>
  <si>
    <t>ООО"Ассорти+" Вологодский р, д.Родионцево, д.66,помещение 1А</t>
  </si>
  <si>
    <t>ООО"ПродОптСервис" г.Вологда, ул.Комсомольская,д.9</t>
  </si>
  <si>
    <t>ООО"ПК Регион" г.Вологда,ул.Александра Клубова, д.87</t>
  </si>
  <si>
    <t>ООО"ФРУТХОЛДИНГ" г.Череповец, ул.Годовикова, 24-101</t>
  </si>
  <si>
    <t>ООО "Меркурий" г.Череповец,Шекснинский проспект, д.25</t>
  </si>
  <si>
    <t>ООО"Меркурий" г.Череповец, проспект Шекснинский,д.25</t>
  </si>
  <si>
    <t xml:space="preserve">ООО "ЭкоПрод"                   г. Череповец, ул. Центральная, д.68  </t>
  </si>
  <si>
    <t>ООО "Малина" г.Вологда,Окружное шоссе, д.55</t>
  </si>
  <si>
    <t>№ 11 от 29.01.2023г</t>
  </si>
  <si>
    <t>№ 12 от 29.01.2023г</t>
  </si>
  <si>
    <t>№ 13 от 29.01.2023г</t>
  </si>
  <si>
    <t>№ 14 от 29.01.2023г</t>
  </si>
  <si>
    <t>№ 15 от 29.01.2023г</t>
  </si>
  <si>
    <t>Соль, молоко сгущенное, сухое</t>
  </si>
  <si>
    <t>№ 16 от 29.01.2023г</t>
  </si>
  <si>
    <t>ООО"Вологодский Мясодел" г.Вологда, ул.Гагарина, д.145</t>
  </si>
  <si>
    <t>№ 17 от 29.01.2023г</t>
  </si>
  <si>
    <t>ООО "Хладокомбинат г.Череповца"  г. Череповец,ул.Белинского, 1-3</t>
  </si>
  <si>
    <t>№ 18 от 29.01.2023г</t>
  </si>
  <si>
    <t>ООО"Продресурс" г.Вологда, ул.Красноармейская, д.37б, склад 1</t>
  </si>
  <si>
    <t>№ 19 от 29.01.2023г</t>
  </si>
  <si>
    <t>Местный товаропроизводитель</t>
  </si>
  <si>
    <t>Рыба мороженая</t>
  </si>
  <si>
    <t xml:space="preserve"> ИП Хохлова Е.А. г.Череповец, ул.Раахе, 69-15</t>
  </si>
  <si>
    <t>ИП Агафонова О.Н. г.Череповец,ул.Ветеранов,26-34</t>
  </si>
  <si>
    <t>Гастрономическая продукция, бакалейная продукция</t>
  </si>
  <si>
    <t>Молочная продукция</t>
  </si>
  <si>
    <t>Хлебо-булочные изделия</t>
  </si>
  <si>
    <t xml:space="preserve"> 29 января 2023года</t>
  </si>
  <si>
    <t>22.12.2022г</t>
  </si>
  <si>
    <t>20.12.2022г</t>
  </si>
  <si>
    <t>30.12.2022г</t>
  </si>
  <si>
    <t>21.12.2022г</t>
  </si>
  <si>
    <t>№1/23 от 29 января 2023г</t>
  </si>
  <si>
    <t>№1/м-23-3кв от 29.01.2023г</t>
  </si>
  <si>
    <t xml:space="preserve"> №1/23-10 от 29.01.2023г</t>
  </si>
  <si>
    <t>Информация о заключении договоров (контрактов) на поставку продуктов питания и на услуги по организации питания воспитанников дошкольных учреждений на 2023 год
в Кадуйском муниципальном районе, округе (городском округе)</t>
  </si>
  <si>
    <t>с 01.07.2023г по 30.09.2023г</t>
  </si>
  <si>
    <t xml:space="preserve"> №1/ЭМ от 03.07.2023г</t>
  </si>
  <si>
    <t>14.06.2023г</t>
  </si>
  <si>
    <t>электронный магазин</t>
  </si>
  <si>
    <t xml:space="preserve"> №3/ЭМ от 03.07.2023г</t>
  </si>
  <si>
    <t>без НДС</t>
  </si>
  <si>
    <t>СМП</t>
  </si>
  <si>
    <t>15.06.2023г</t>
  </si>
  <si>
    <t>Овощи, фрукты, сухофрукты</t>
  </si>
  <si>
    <t xml:space="preserve"> №4/ЭМ от 03.07.2023г</t>
  </si>
  <si>
    <t>С данным поставщиком работаем с 2023г.</t>
  </si>
  <si>
    <t xml:space="preserve"> №2/ЭМ от 01.07.2023г</t>
  </si>
  <si>
    <t>Мясо, рыба, яйцо</t>
  </si>
  <si>
    <t>Сахар, соль</t>
  </si>
  <si>
    <t>№ 1 от 01.06.2023г</t>
  </si>
  <si>
    <t>с 01.07.2023г по 13.02.2024г</t>
  </si>
  <si>
    <t>Макароны, компот</t>
  </si>
  <si>
    <t>№ 2 от 01.06.2023г</t>
  </si>
  <si>
    <t>Кофе, какао</t>
  </si>
  <si>
    <t>№ 3 от 02.06.2023г</t>
  </si>
  <si>
    <t>ИП Гагарина Надежда Александровна, г.Вологда, ул. Клубова, 87</t>
  </si>
  <si>
    <t>№ 4  от 10.06.2023г</t>
  </si>
  <si>
    <t>№ 5 от 20.06.2023г</t>
  </si>
  <si>
    <t>с 01.07.2023г по 29.12.2023г</t>
  </si>
  <si>
    <t>05.05.2023г</t>
  </si>
  <si>
    <t>10.05.2023г</t>
  </si>
  <si>
    <t>10 и 20</t>
  </si>
  <si>
    <t>НДС</t>
  </si>
  <si>
    <t>23.05.2023г</t>
  </si>
  <si>
    <t xml:space="preserve"> №1423/ЭМ от 01.10.2023г</t>
  </si>
  <si>
    <t xml:space="preserve"> №2423/ЭМ от 01.10.2023г</t>
  </si>
  <si>
    <t xml:space="preserve"> №3423/ЭМ от 01.10.2023г</t>
  </si>
  <si>
    <t xml:space="preserve"> №4423/ЭМ от 01.10.2023г</t>
  </si>
  <si>
    <t>с 01.10.2023г по 31.12.2023г</t>
  </si>
  <si>
    <t>с НДС</t>
  </si>
  <si>
    <t>25.09.2023г</t>
  </si>
  <si>
    <t>ООО "ТриумФ"                      г. Череповец, ул. Школьная 1 Б, офис 1</t>
  </si>
  <si>
    <t>3 квартал 01.07.2023-30.09.2023</t>
  </si>
  <si>
    <t>4 квартал 01.10.2023-31.12.2023</t>
  </si>
  <si>
    <t xml:space="preserve">1 квартал </t>
  </si>
  <si>
    <t>Сумма по договору</t>
  </si>
  <si>
    <t>Исполнено по договору</t>
  </si>
  <si>
    <t>1 полугодие  01.01.2023 - 30.06.2023</t>
  </si>
  <si>
    <t>2 полугодие  01.07.2023 - 31.12.2023</t>
  </si>
  <si>
    <t>Остаток по договору</t>
  </si>
  <si>
    <t>Сумма по контракту</t>
  </si>
  <si>
    <t>Исполнено по контракту</t>
  </si>
  <si>
    <t>Остаток по контракту</t>
  </si>
  <si>
    <t>Услуги РЛЦ</t>
  </si>
  <si>
    <t>Вологодский РЛЦ</t>
  </si>
  <si>
    <t>СМП исполнено</t>
  </si>
  <si>
    <t xml:space="preserve">Классификация поставщика </t>
  </si>
  <si>
    <r>
      <rPr>
        <b/>
        <sz val="11"/>
        <color theme="1"/>
        <rFont val="Times New Roman"/>
        <family val="1"/>
        <charset val="204"/>
      </rPr>
      <t xml:space="preserve">Дата начала </t>
    </r>
    <r>
      <rPr>
        <sz val="11"/>
        <color theme="1"/>
        <rFont val="Times New Roman"/>
        <family val="1"/>
        <charset val="204"/>
      </rPr>
      <t>проведения конкурсных процедур</t>
    </r>
  </si>
  <si>
    <r>
      <rPr>
        <b/>
        <sz val="11"/>
        <color theme="1"/>
        <rFont val="Times New Roman"/>
        <family val="1"/>
        <charset val="204"/>
      </rPr>
      <t>Наименование поставщика</t>
    </r>
    <r>
      <rPr>
        <sz val="11"/>
        <color theme="1"/>
        <rFont val="Times New Roman"/>
        <family val="1"/>
        <charset val="204"/>
      </rPr>
      <t xml:space="preserve"> </t>
    </r>
  </si>
  <si>
    <r>
      <rPr>
        <b/>
        <sz val="11"/>
        <color theme="1"/>
        <rFont val="Times New Roman"/>
        <family val="1"/>
        <charset val="204"/>
      </rPr>
      <t>Номер и дата договора</t>
    </r>
    <r>
      <rPr>
        <sz val="11"/>
        <color theme="1"/>
        <rFont val="Times New Roman"/>
        <family val="1"/>
        <charset val="204"/>
      </rPr>
      <t xml:space="preserve"> </t>
    </r>
  </si>
  <si>
    <r>
      <rPr>
        <b/>
        <sz val="11"/>
        <color theme="1"/>
        <rFont val="Times New Roman"/>
        <family val="1"/>
        <charset val="204"/>
      </rPr>
      <t>Сроки</t>
    </r>
    <r>
      <rPr>
        <sz val="11"/>
        <color theme="1"/>
        <rFont val="Times New Roman"/>
        <family val="1"/>
        <charset val="204"/>
      </rPr>
      <t xml:space="preserve"> 
действия договора</t>
    </r>
  </si>
  <si>
    <t xml:space="preserve">Наименование </t>
  </si>
  <si>
    <t>Информация о заключении договоров (контрактов) на поставку продуктов питания и на услуги по организации питания воспитанников дошкольных учреждений на 2023 год в Кадуйском муниципальном районе, округе (городском округе)СОВМЕСТНЫЕ ТОРГИ ЧЕРЕЗ ЦЕНТР ЗАКУПОК + УСЛУГИ СКЛАДА</t>
  </si>
  <si>
    <t>№ пп</t>
  </si>
  <si>
    <t>ИТОГО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</si>
</sst>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2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4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20"/>
      <color rgb="FFFF0000"/>
      <name val="Times New Roman"/>
      <family val="1"/>
      <charset val="204"/>
    </font>
    <font>
      <b/>
      <i/>
      <sz val="11"/>
      <color rgb="FFFF0000"/>
      <name val="Calibri"/>
      <family val="2"/>
      <charset val="204"/>
      <scheme val="minor"/>
    </font>
    <font>
      <b/>
      <i/>
      <sz val="14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color theme="3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i/>
      <sz val="10"/>
      <color rgb="FF00B05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7" fillId="0" borderId="0"/>
    <xf numFmtId="164" fontId="10" fillId="0" borderId="0" applyBorder="0" applyProtection="0"/>
    <xf numFmtId="0" fontId="10" fillId="0" borderId="0"/>
  </cellStyleXfs>
  <cellXfs count="8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1" xfId="0" applyFont="1" applyFill="1" applyBorder="1" applyAlignment="1">
      <alignment horizontal="center" vertical="center"/>
    </xf>
    <xf numFmtId="4" fontId="0" fillId="0" borderId="0" xfId="0" applyNumberFormat="1" applyFill="1"/>
    <xf numFmtId="4" fontId="0" fillId="0" borderId="0" xfId="0" applyNumberFormat="1"/>
    <xf numFmtId="4" fontId="0" fillId="0" borderId="1" xfId="0" applyNumberFormat="1" applyBorder="1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4" fontId="0" fillId="0" borderId="1" xfId="0" applyNumberFormat="1" applyFill="1" applyBorder="1"/>
    <xf numFmtId="0" fontId="0" fillId="0" borderId="1" xfId="0" applyFill="1" applyBorder="1"/>
    <xf numFmtId="0" fontId="4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9" fontId="0" fillId="0" borderId="1" xfId="0" applyNumberFormat="1" applyFill="1" applyBorder="1"/>
    <xf numFmtId="10" fontId="0" fillId="0" borderId="1" xfId="0" applyNumberFormat="1" applyFill="1" applyBorder="1"/>
    <xf numFmtId="4" fontId="13" fillId="0" borderId="0" xfId="0" applyNumberFormat="1" applyFont="1" applyFill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1" fillId="0" borderId="0" xfId="0" applyNumberFormat="1" applyFont="1" applyFill="1"/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8" fillId="0" borderId="1" xfId="1" applyFont="1" applyBorder="1" applyAlignment="1">
      <alignment vertical="center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4" fontId="17" fillId="0" borderId="1" xfId="0" applyNumberFormat="1" applyFont="1" applyBorder="1"/>
    <xf numFmtId="4" fontId="17" fillId="0" borderId="1" xfId="0" applyNumberFormat="1" applyFont="1" applyFill="1" applyBorder="1"/>
    <xf numFmtId="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" fontId="14" fillId="0" borderId="0" xfId="0" applyNumberFormat="1" applyFont="1" applyFill="1"/>
    <xf numFmtId="0" fontId="9" fillId="0" borderId="2" xfId="0" applyFont="1" applyFill="1" applyBorder="1" applyAlignment="1">
      <alignment horizontal="center" vertical="center" wrapText="1"/>
    </xf>
    <xf numFmtId="4" fontId="21" fillId="0" borderId="0" xfId="0" applyNumberFormat="1" applyFont="1" applyFill="1" applyBorder="1" applyAlignment="1">
      <alignment vertical="center"/>
    </xf>
    <xf numFmtId="4" fontId="21" fillId="0" borderId="0" xfId="0" applyNumberFormat="1" applyFont="1" applyAlignment="1">
      <alignment vertical="center"/>
    </xf>
    <xf numFmtId="4" fontId="22" fillId="0" borderId="2" xfId="0" applyNumberFormat="1" applyFont="1" applyFill="1" applyBorder="1" applyAlignment="1">
      <alignment horizontal="center" vertical="center"/>
    </xf>
    <xf numFmtId="4" fontId="20" fillId="0" borderId="2" xfId="0" applyNumberFormat="1" applyFont="1" applyFill="1" applyBorder="1" applyAlignment="1">
      <alignment vertical="center"/>
    </xf>
    <xf numFmtId="4" fontId="20" fillId="0" borderId="5" xfId="0" applyNumberFormat="1" applyFont="1" applyFill="1" applyBorder="1" applyAlignment="1">
      <alignment vertical="center"/>
    </xf>
    <xf numFmtId="4" fontId="21" fillId="0" borderId="2" xfId="0" applyNumberFormat="1" applyFont="1" applyFill="1" applyBorder="1" applyAlignment="1">
      <alignment vertical="center"/>
    </xf>
    <xf numFmtId="4" fontId="2" fillId="0" borderId="4" xfId="0" applyNumberFormat="1" applyFont="1" applyFill="1" applyBorder="1" applyAlignment="1">
      <alignment horizontal="center" vertical="center"/>
    </xf>
    <xf numFmtId="4" fontId="18" fillId="0" borderId="1" xfId="0" applyNumberFormat="1" applyFont="1" applyFill="1" applyBorder="1" applyAlignment="1">
      <alignment vertical="center"/>
    </xf>
    <xf numFmtId="4" fontId="19" fillId="0" borderId="1" xfId="0" applyNumberFormat="1" applyFont="1" applyFill="1" applyBorder="1" applyAlignment="1">
      <alignment vertical="center"/>
    </xf>
    <xf numFmtId="4" fontId="19" fillId="0" borderId="1" xfId="0" applyNumberFormat="1" applyFont="1" applyFill="1" applyBorder="1" applyAlignment="1">
      <alignment horizontal="right" vertical="center"/>
    </xf>
    <xf numFmtId="4" fontId="13" fillId="0" borderId="1" xfId="0" applyNumberFormat="1" applyFont="1" applyFill="1" applyBorder="1" applyAlignment="1">
      <alignment vertical="center"/>
    </xf>
    <xf numFmtId="4" fontId="0" fillId="0" borderId="1" xfId="0" applyNumberFormat="1" applyFill="1" applyBorder="1" applyAlignment="1">
      <alignment vertical="center"/>
    </xf>
    <xf numFmtId="4" fontId="21" fillId="0" borderId="4" xfId="0" applyNumberFormat="1" applyFont="1" applyFill="1" applyBorder="1" applyAlignment="1">
      <alignment vertical="center"/>
    </xf>
    <xf numFmtId="4" fontId="20" fillId="0" borderId="4" xfId="0" applyNumberFormat="1" applyFont="1" applyFill="1" applyBorder="1" applyAlignment="1">
      <alignment vertical="center"/>
    </xf>
    <xf numFmtId="4" fontId="13" fillId="0" borderId="4" xfId="0" applyNumberFormat="1" applyFont="1" applyFill="1" applyBorder="1" applyAlignment="1">
      <alignment vertical="center"/>
    </xf>
    <xf numFmtId="4" fontId="0" fillId="0" borderId="4" xfId="0" applyNumberFormat="1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4" fontId="0" fillId="0" borderId="0" xfId="0" applyNumberFormat="1" applyAlignment="1">
      <alignment vertical="center"/>
    </xf>
    <xf numFmtId="4" fontId="0" fillId="0" borderId="0" xfId="0" applyNumberFormat="1" applyBorder="1" applyAlignment="1">
      <alignment vertical="center"/>
    </xf>
    <xf numFmtId="4" fontId="23" fillId="0" borderId="1" xfId="0" applyNumberFormat="1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16" fillId="0" borderId="2" xfId="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vertical="center"/>
    </xf>
    <xf numFmtId="4" fontId="16" fillId="0" borderId="4" xfId="0" applyNumberFormat="1" applyFont="1" applyFill="1" applyBorder="1" applyAlignment="1">
      <alignment vertical="center"/>
    </xf>
    <xf numFmtId="4" fontId="16" fillId="0" borderId="5" xfId="0" applyNumberFormat="1" applyFont="1" applyFill="1" applyBorder="1" applyAlignment="1">
      <alignment vertical="center"/>
    </xf>
    <xf numFmtId="4" fontId="16" fillId="0" borderId="6" xfId="0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  <xf numFmtId="0" fontId="15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</cellXfs>
  <cellStyles count="4">
    <cellStyle name="Excel Built-in Normal" xfId="2"/>
    <cellStyle name="Обычный" xfId="0" builtinId="0"/>
    <cellStyle name="Обычный 2" xfId="1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35"/>
  <sheetViews>
    <sheetView tabSelected="1" topLeftCell="A25" zoomScale="75" zoomScaleNormal="75" workbookViewId="0">
      <selection activeCell="B39" sqref="B39"/>
    </sheetView>
  </sheetViews>
  <sheetFormatPr defaultRowHeight="15" x14ac:dyDescent="0.25"/>
  <cols>
    <col min="1" max="1" width="4.5703125" customWidth="1"/>
    <col min="2" max="2" width="14.7109375" customWidth="1"/>
    <col min="3" max="3" width="13.140625" style="8" customWidth="1"/>
    <col min="4" max="4" width="24" style="8" customWidth="1"/>
    <col min="5" max="5" width="15" style="8" customWidth="1"/>
    <col min="6" max="6" width="21.42578125" customWidth="1"/>
    <col min="7" max="7" width="15.85546875" style="8" customWidth="1"/>
    <col min="8" max="8" width="12.85546875" style="41" customWidth="1"/>
    <col min="9" max="9" width="13" style="58" customWidth="1"/>
    <col min="10" max="10" width="11.85546875" style="57" customWidth="1"/>
    <col min="11" max="12" width="10.85546875" customWidth="1"/>
    <col min="13" max="13" width="8.7109375" customWidth="1"/>
    <col min="14" max="14" width="20" customWidth="1"/>
    <col min="15" max="15" width="15.7109375" customWidth="1"/>
    <col min="16" max="16" width="10.5703125" bestFit="1" customWidth="1"/>
  </cols>
  <sheetData>
    <row r="1" spans="1:15" ht="63.75" customHeight="1" x14ac:dyDescent="0.25">
      <c r="A1" s="72" t="s">
        <v>140</v>
      </c>
      <c r="B1" s="73"/>
      <c r="C1" s="73"/>
      <c r="D1" s="73"/>
      <c r="E1" s="73"/>
      <c r="F1" s="73"/>
      <c r="G1" s="73"/>
      <c r="H1" s="74"/>
      <c r="I1" s="74"/>
      <c r="J1" s="74"/>
      <c r="K1" s="74"/>
      <c r="L1" s="74"/>
      <c r="M1" s="75"/>
    </row>
    <row r="2" spans="1:15" ht="78.75" customHeight="1" x14ac:dyDescent="0.25">
      <c r="A2" s="62" t="s">
        <v>141</v>
      </c>
      <c r="B2" s="65" t="s">
        <v>139</v>
      </c>
      <c r="C2" s="61" t="s">
        <v>135</v>
      </c>
      <c r="D2" s="61" t="s">
        <v>136</v>
      </c>
      <c r="E2" s="62" t="s">
        <v>134</v>
      </c>
      <c r="F2" s="60" t="s">
        <v>137</v>
      </c>
      <c r="G2" s="61" t="s">
        <v>138</v>
      </c>
      <c r="H2" s="63" t="s">
        <v>128</v>
      </c>
      <c r="I2" s="61" t="s">
        <v>129</v>
      </c>
      <c r="J2" s="64" t="s">
        <v>130</v>
      </c>
      <c r="K2" s="64" t="s">
        <v>89</v>
      </c>
      <c r="L2" s="64" t="s">
        <v>133</v>
      </c>
      <c r="M2" s="64" t="s">
        <v>110</v>
      </c>
    </row>
    <row r="3" spans="1:15" s="2" customFormat="1" x14ac:dyDescent="0.25">
      <c r="A3" s="1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14">
        <v>11</v>
      </c>
      <c r="L3" s="14">
        <v>12</v>
      </c>
      <c r="M3" s="14"/>
    </row>
    <row r="4" spans="1:15" s="37" customFormat="1" ht="24.75" customHeight="1" x14ac:dyDescent="0.25">
      <c r="A4" s="9"/>
      <c r="B4" s="76" t="s">
        <v>125</v>
      </c>
      <c r="C4" s="77"/>
      <c r="D4" s="78"/>
      <c r="E4" s="78"/>
      <c r="F4" s="78"/>
      <c r="G4" s="79"/>
      <c r="H4" s="42"/>
      <c r="I4" s="36"/>
      <c r="J4" s="46"/>
      <c r="K4" s="9"/>
      <c r="L4" s="9"/>
      <c r="M4" s="9"/>
    </row>
    <row r="5" spans="1:15" s="8" customFormat="1" ht="47.25" x14ac:dyDescent="0.25">
      <c r="A5" s="24">
        <v>1</v>
      </c>
      <c r="B5" s="7" t="s">
        <v>27</v>
      </c>
      <c r="C5" s="7" t="s">
        <v>78</v>
      </c>
      <c r="D5" s="7" t="s">
        <v>53</v>
      </c>
      <c r="E5" s="7" t="s">
        <v>34</v>
      </c>
      <c r="F5" s="7" t="s">
        <v>28</v>
      </c>
      <c r="G5" s="7" t="s">
        <v>29</v>
      </c>
      <c r="H5" s="43">
        <v>6176.6</v>
      </c>
      <c r="I5" s="47">
        <v>6176.6</v>
      </c>
      <c r="J5" s="52">
        <f>H5-I5</f>
        <v>0</v>
      </c>
      <c r="K5" s="12">
        <f>H5</f>
        <v>6176.6</v>
      </c>
      <c r="L5" s="15">
        <f>I5</f>
        <v>6176.6</v>
      </c>
      <c r="M5" s="13" t="s">
        <v>110</v>
      </c>
      <c r="N5" s="23"/>
    </row>
    <row r="6" spans="1:15" s="8" customFormat="1" ht="47.25" x14ac:dyDescent="0.25">
      <c r="A6" s="24">
        <v>2</v>
      </c>
      <c r="B6" s="7" t="s">
        <v>17</v>
      </c>
      <c r="C6" s="7" t="s">
        <v>78</v>
      </c>
      <c r="D6" s="7" t="s">
        <v>18</v>
      </c>
      <c r="E6" s="7" t="s">
        <v>34</v>
      </c>
      <c r="F6" s="7" t="s">
        <v>26</v>
      </c>
      <c r="G6" s="7" t="s">
        <v>29</v>
      </c>
      <c r="H6" s="43">
        <v>130630.7</v>
      </c>
      <c r="I6" s="48">
        <v>109304.1</v>
      </c>
      <c r="J6" s="52">
        <f t="shared" ref="J6:J22" si="0">H6-I6</f>
        <v>21326.599999999991</v>
      </c>
      <c r="K6" s="13"/>
      <c r="L6" s="16"/>
      <c r="M6" s="13" t="s">
        <v>110</v>
      </c>
      <c r="N6" s="23"/>
    </row>
    <row r="7" spans="1:15" s="8" customFormat="1" ht="47.25" x14ac:dyDescent="0.25">
      <c r="A7" s="24">
        <v>3</v>
      </c>
      <c r="B7" s="7" t="s">
        <v>31</v>
      </c>
      <c r="C7" s="7" t="s">
        <v>78</v>
      </c>
      <c r="D7" s="7" t="s">
        <v>52</v>
      </c>
      <c r="E7" s="7" t="s">
        <v>32</v>
      </c>
      <c r="F7" s="7" t="s">
        <v>33</v>
      </c>
      <c r="G7" s="7" t="s">
        <v>29</v>
      </c>
      <c r="H7" s="43">
        <v>1605.3</v>
      </c>
      <c r="I7" s="47">
        <v>1605.3</v>
      </c>
      <c r="J7" s="52">
        <f t="shared" si="0"/>
        <v>0</v>
      </c>
      <c r="K7" s="12">
        <f>H7</f>
        <v>1605.3</v>
      </c>
      <c r="L7" s="15">
        <f>I7</f>
        <v>1605.3</v>
      </c>
      <c r="M7" s="13" t="s">
        <v>110</v>
      </c>
      <c r="N7" s="10"/>
      <c r="O7" s="20"/>
    </row>
    <row r="8" spans="1:15" s="8" customFormat="1" ht="63" x14ac:dyDescent="0.25">
      <c r="A8" s="24">
        <v>4</v>
      </c>
      <c r="B8" s="7" t="s">
        <v>36</v>
      </c>
      <c r="C8" s="7" t="s">
        <v>78</v>
      </c>
      <c r="D8" s="7" t="s">
        <v>51</v>
      </c>
      <c r="E8" s="7" t="s">
        <v>32</v>
      </c>
      <c r="F8" s="7" t="s">
        <v>37</v>
      </c>
      <c r="G8" s="7" t="s">
        <v>29</v>
      </c>
      <c r="H8" s="43">
        <v>31798.81</v>
      </c>
      <c r="I8" s="49">
        <v>31346.84</v>
      </c>
      <c r="J8" s="52">
        <f t="shared" si="0"/>
        <v>451.97000000000116</v>
      </c>
      <c r="K8" s="12">
        <f>H8</f>
        <v>31798.81</v>
      </c>
      <c r="L8" s="15">
        <f>I8</f>
        <v>31346.84</v>
      </c>
      <c r="M8" s="16" t="s">
        <v>88</v>
      </c>
    </row>
    <row r="9" spans="1:15" ht="47.25" x14ac:dyDescent="0.25">
      <c r="A9" s="24">
        <v>5</v>
      </c>
      <c r="B9" s="4" t="s">
        <v>35</v>
      </c>
      <c r="C9" s="7" t="s">
        <v>78</v>
      </c>
      <c r="D9" s="7" t="s">
        <v>51</v>
      </c>
      <c r="E9" s="7" t="s">
        <v>32</v>
      </c>
      <c r="F9" s="4" t="s">
        <v>38</v>
      </c>
      <c r="G9" s="7" t="s">
        <v>29</v>
      </c>
      <c r="H9" s="43">
        <v>52611.15</v>
      </c>
      <c r="I9" s="48">
        <v>52482.75</v>
      </c>
      <c r="J9" s="52">
        <f t="shared" si="0"/>
        <v>128.40000000000146</v>
      </c>
      <c r="K9" s="16"/>
      <c r="L9" s="13"/>
      <c r="M9" s="16" t="s">
        <v>88</v>
      </c>
    </row>
    <row r="10" spans="1:15" ht="47.25" x14ac:dyDescent="0.25">
      <c r="A10" s="24">
        <v>6</v>
      </c>
      <c r="B10" s="4" t="s">
        <v>39</v>
      </c>
      <c r="C10" s="7" t="s">
        <v>78</v>
      </c>
      <c r="D10" s="7" t="s">
        <v>50</v>
      </c>
      <c r="E10" s="7" t="s">
        <v>32</v>
      </c>
      <c r="F10" s="4" t="s">
        <v>40</v>
      </c>
      <c r="G10" s="7" t="s">
        <v>29</v>
      </c>
      <c r="H10" s="43">
        <v>25832.27</v>
      </c>
      <c r="I10" s="48">
        <v>25043.68</v>
      </c>
      <c r="J10" s="52">
        <f t="shared" si="0"/>
        <v>788.59000000000015</v>
      </c>
      <c r="K10" s="12">
        <f>H10</f>
        <v>25832.27</v>
      </c>
      <c r="L10" s="15">
        <f>I10</f>
        <v>25043.68</v>
      </c>
      <c r="M10" s="16" t="s">
        <v>88</v>
      </c>
    </row>
    <row r="11" spans="1:15" ht="47.25" x14ac:dyDescent="0.25">
      <c r="A11" s="24">
        <v>7</v>
      </c>
      <c r="B11" s="4" t="s">
        <v>41</v>
      </c>
      <c r="C11" s="7" t="s">
        <v>78</v>
      </c>
      <c r="D11" s="7" t="s">
        <v>49</v>
      </c>
      <c r="E11" s="7" t="s">
        <v>32</v>
      </c>
      <c r="F11" s="4" t="s">
        <v>42</v>
      </c>
      <c r="G11" s="7" t="s">
        <v>29</v>
      </c>
      <c r="H11" s="43">
        <v>10483.43</v>
      </c>
      <c r="I11" s="48">
        <v>10449.469999999999</v>
      </c>
      <c r="J11" s="52">
        <f t="shared" si="0"/>
        <v>33.960000000000946</v>
      </c>
      <c r="K11" s="13"/>
      <c r="L11" s="13"/>
      <c r="M11" s="13" t="s">
        <v>110</v>
      </c>
    </row>
    <row r="12" spans="1:15" ht="47.25" x14ac:dyDescent="0.25">
      <c r="A12" s="24">
        <v>8</v>
      </c>
      <c r="B12" s="4" t="s">
        <v>21</v>
      </c>
      <c r="C12" s="7" t="s">
        <v>78</v>
      </c>
      <c r="D12" s="7" t="s">
        <v>48</v>
      </c>
      <c r="E12" s="7" t="s">
        <v>34</v>
      </c>
      <c r="F12" s="4" t="s">
        <v>43</v>
      </c>
      <c r="G12" s="7" t="s">
        <v>29</v>
      </c>
      <c r="H12" s="43">
        <v>23309.99</v>
      </c>
      <c r="I12" s="48">
        <v>19966.2</v>
      </c>
      <c r="J12" s="52">
        <f t="shared" si="0"/>
        <v>3343.7900000000009</v>
      </c>
      <c r="K12" s="16"/>
      <c r="L12" s="13"/>
      <c r="M12" s="16" t="s">
        <v>88</v>
      </c>
    </row>
    <row r="13" spans="1:15" ht="47.25" x14ac:dyDescent="0.25">
      <c r="A13" s="24">
        <v>9</v>
      </c>
      <c r="B13" s="4" t="s">
        <v>15</v>
      </c>
      <c r="C13" s="7" t="s">
        <v>76</v>
      </c>
      <c r="D13" s="7" t="s">
        <v>47</v>
      </c>
      <c r="E13" s="7" t="s">
        <v>34</v>
      </c>
      <c r="F13" s="4" t="s">
        <v>44</v>
      </c>
      <c r="G13" s="7" t="s">
        <v>29</v>
      </c>
      <c r="H13" s="43">
        <v>97160.8</v>
      </c>
      <c r="I13" s="47">
        <v>97160.8</v>
      </c>
      <c r="J13" s="52">
        <f t="shared" si="0"/>
        <v>0</v>
      </c>
      <c r="K13" s="16"/>
      <c r="L13" s="13"/>
      <c r="M13" s="16" t="s">
        <v>88</v>
      </c>
    </row>
    <row r="14" spans="1:15" ht="47.25" x14ac:dyDescent="0.25">
      <c r="A14" s="24">
        <v>10</v>
      </c>
      <c r="B14" s="4" t="s">
        <v>23</v>
      </c>
      <c r="C14" s="7" t="s">
        <v>75</v>
      </c>
      <c r="D14" s="7" t="s">
        <v>47</v>
      </c>
      <c r="E14" s="7" t="s">
        <v>34</v>
      </c>
      <c r="F14" s="4" t="s">
        <v>45</v>
      </c>
      <c r="G14" s="7" t="s">
        <v>29</v>
      </c>
      <c r="H14" s="43">
        <v>15080.1</v>
      </c>
      <c r="I14" s="48">
        <v>15065.74</v>
      </c>
      <c r="J14" s="52">
        <f t="shared" si="0"/>
        <v>14.360000000000582</v>
      </c>
      <c r="K14" s="12">
        <f>H14</f>
        <v>15080.1</v>
      </c>
      <c r="L14" s="15">
        <f t="shared" ref="L14:L16" si="1">I14</f>
        <v>15065.74</v>
      </c>
      <c r="M14" s="16" t="s">
        <v>88</v>
      </c>
    </row>
    <row r="15" spans="1:15" ht="63" x14ac:dyDescent="0.25">
      <c r="A15" s="24">
        <v>11</v>
      </c>
      <c r="B15" s="4" t="s">
        <v>24</v>
      </c>
      <c r="C15" s="7" t="s">
        <v>78</v>
      </c>
      <c r="D15" s="7" t="s">
        <v>46</v>
      </c>
      <c r="E15" s="7" t="s">
        <v>34</v>
      </c>
      <c r="F15" s="4" t="s">
        <v>54</v>
      </c>
      <c r="G15" s="7" t="s">
        <v>29</v>
      </c>
      <c r="H15" s="43">
        <v>29254.57</v>
      </c>
      <c r="I15" s="48">
        <v>26068.5</v>
      </c>
      <c r="J15" s="52">
        <f t="shared" si="0"/>
        <v>3186.0699999999997</v>
      </c>
      <c r="K15" s="12">
        <f>H15</f>
        <v>29254.57</v>
      </c>
      <c r="L15" s="15">
        <f t="shared" si="1"/>
        <v>26068.5</v>
      </c>
      <c r="M15" s="13" t="s">
        <v>110</v>
      </c>
      <c r="N15" s="11"/>
    </row>
    <row r="16" spans="1:15" ht="47.25" x14ac:dyDescent="0.25">
      <c r="A16" s="24">
        <v>12</v>
      </c>
      <c r="B16" s="4" t="s">
        <v>20</v>
      </c>
      <c r="C16" s="7" t="s">
        <v>75</v>
      </c>
      <c r="D16" s="7" t="s">
        <v>53</v>
      </c>
      <c r="E16" s="7" t="s">
        <v>34</v>
      </c>
      <c r="F16" s="4" t="s">
        <v>55</v>
      </c>
      <c r="G16" s="7" t="s">
        <v>29</v>
      </c>
      <c r="H16" s="43">
        <v>35928.519999999997</v>
      </c>
      <c r="I16" s="48">
        <v>26121.45</v>
      </c>
      <c r="J16" s="52">
        <f t="shared" si="0"/>
        <v>9807.0699999999961</v>
      </c>
      <c r="K16" s="12">
        <f>H16</f>
        <v>35928.519999999997</v>
      </c>
      <c r="L16" s="15">
        <f t="shared" si="1"/>
        <v>26121.45</v>
      </c>
      <c r="M16" s="13" t="s">
        <v>109</v>
      </c>
    </row>
    <row r="17" spans="1:16" ht="47.25" x14ac:dyDescent="0.25">
      <c r="A17" s="24">
        <v>13</v>
      </c>
      <c r="B17" s="4" t="s">
        <v>19</v>
      </c>
      <c r="C17" s="7" t="s">
        <v>75</v>
      </c>
      <c r="D17" s="7" t="s">
        <v>53</v>
      </c>
      <c r="E17" s="7" t="s">
        <v>34</v>
      </c>
      <c r="F17" s="4" t="s">
        <v>56</v>
      </c>
      <c r="G17" s="7" t="s">
        <v>29</v>
      </c>
      <c r="H17" s="43">
        <v>55698.53</v>
      </c>
      <c r="I17" s="48">
        <v>48565.64</v>
      </c>
      <c r="J17" s="52">
        <f t="shared" si="0"/>
        <v>7132.8899999999994</v>
      </c>
      <c r="K17" s="13"/>
      <c r="L17" s="13"/>
      <c r="M17" s="13" t="s">
        <v>109</v>
      </c>
    </row>
    <row r="18" spans="1:16" ht="47.25" x14ac:dyDescent="0.25">
      <c r="A18" s="24">
        <v>14</v>
      </c>
      <c r="B18" s="4" t="s">
        <v>13</v>
      </c>
      <c r="C18" s="7" t="s">
        <v>75</v>
      </c>
      <c r="D18" s="7" t="s">
        <v>53</v>
      </c>
      <c r="E18" s="7" t="s">
        <v>34</v>
      </c>
      <c r="F18" s="4" t="s">
        <v>57</v>
      </c>
      <c r="G18" s="7" t="s">
        <v>29</v>
      </c>
      <c r="H18" s="43">
        <v>10860.2</v>
      </c>
      <c r="I18" s="48">
        <v>10678.2</v>
      </c>
      <c r="J18" s="52">
        <f t="shared" si="0"/>
        <v>182</v>
      </c>
      <c r="K18" s="12">
        <f>H18</f>
        <v>10860.2</v>
      </c>
      <c r="L18" s="15">
        <f t="shared" ref="L18:L20" si="2">I18</f>
        <v>10678.2</v>
      </c>
      <c r="M18" s="13" t="s">
        <v>109</v>
      </c>
    </row>
    <row r="19" spans="1:16" ht="47.25" x14ac:dyDescent="0.25">
      <c r="A19" s="24">
        <v>15</v>
      </c>
      <c r="B19" s="4" t="s">
        <v>22</v>
      </c>
      <c r="C19" s="7" t="s">
        <v>78</v>
      </c>
      <c r="D19" s="7" t="s">
        <v>47</v>
      </c>
      <c r="E19" s="7" t="s">
        <v>34</v>
      </c>
      <c r="F19" s="4" t="s">
        <v>58</v>
      </c>
      <c r="G19" s="7" t="s">
        <v>29</v>
      </c>
      <c r="H19" s="43">
        <v>14946.75</v>
      </c>
      <c r="I19" s="47">
        <v>14946.75</v>
      </c>
      <c r="J19" s="52">
        <f t="shared" si="0"/>
        <v>0</v>
      </c>
      <c r="K19" s="12">
        <f>H19</f>
        <v>14946.75</v>
      </c>
      <c r="L19" s="15">
        <f t="shared" si="2"/>
        <v>14946.75</v>
      </c>
      <c r="M19" s="16" t="s">
        <v>88</v>
      </c>
    </row>
    <row r="20" spans="1:16" ht="47.25" x14ac:dyDescent="0.25">
      <c r="A20" s="24">
        <v>16</v>
      </c>
      <c r="B20" s="4" t="s">
        <v>59</v>
      </c>
      <c r="C20" s="7" t="s">
        <v>78</v>
      </c>
      <c r="D20" s="7" t="s">
        <v>49</v>
      </c>
      <c r="E20" s="7" t="s">
        <v>32</v>
      </c>
      <c r="F20" s="4" t="s">
        <v>60</v>
      </c>
      <c r="G20" s="7" t="s">
        <v>29</v>
      </c>
      <c r="H20" s="43">
        <v>35308.79</v>
      </c>
      <c r="I20" s="48">
        <v>35136.11</v>
      </c>
      <c r="J20" s="52">
        <f t="shared" si="0"/>
        <v>172.68000000000029</v>
      </c>
      <c r="K20" s="12">
        <f>H20</f>
        <v>35308.79</v>
      </c>
      <c r="L20" s="15">
        <f t="shared" si="2"/>
        <v>35136.11</v>
      </c>
      <c r="M20" s="13" t="s">
        <v>110</v>
      </c>
    </row>
    <row r="21" spans="1:16" ht="47.25" x14ac:dyDescent="0.25">
      <c r="A21" s="24">
        <v>17</v>
      </c>
      <c r="B21" s="4" t="s">
        <v>16</v>
      </c>
      <c r="C21" s="7" t="s">
        <v>78</v>
      </c>
      <c r="D21" s="7" t="s">
        <v>61</v>
      </c>
      <c r="E21" s="7" t="s">
        <v>34</v>
      </c>
      <c r="F21" s="4" t="s">
        <v>62</v>
      </c>
      <c r="G21" s="7" t="s">
        <v>29</v>
      </c>
      <c r="H21" s="43">
        <v>80079.45</v>
      </c>
      <c r="I21" s="48">
        <v>39154.44</v>
      </c>
      <c r="J21" s="52">
        <f t="shared" si="0"/>
        <v>40925.009999999995</v>
      </c>
      <c r="K21" s="13"/>
      <c r="L21" s="13"/>
      <c r="M21" s="13" t="s">
        <v>110</v>
      </c>
    </row>
    <row r="22" spans="1:16" ht="63" x14ac:dyDescent="0.25">
      <c r="A22" s="24">
        <v>18</v>
      </c>
      <c r="B22" s="4" t="s">
        <v>68</v>
      </c>
      <c r="C22" s="7" t="s">
        <v>78</v>
      </c>
      <c r="D22" s="7" t="s">
        <v>63</v>
      </c>
      <c r="E22" s="7" t="s">
        <v>32</v>
      </c>
      <c r="F22" s="4" t="s">
        <v>64</v>
      </c>
      <c r="G22" s="7" t="s">
        <v>29</v>
      </c>
      <c r="H22" s="44">
        <v>39839.089999999997</v>
      </c>
      <c r="I22" s="48">
        <v>38164.44</v>
      </c>
      <c r="J22" s="52">
        <f t="shared" si="0"/>
        <v>1674.6499999999942</v>
      </c>
      <c r="K22" s="12">
        <f>H22</f>
        <v>39839.089999999997</v>
      </c>
      <c r="L22" s="15">
        <f>I22</f>
        <v>38164.44</v>
      </c>
      <c r="M22" s="16" t="s">
        <v>88</v>
      </c>
    </row>
    <row r="23" spans="1:16" ht="18.75" x14ac:dyDescent="0.25">
      <c r="A23" s="24"/>
      <c r="B23" s="4"/>
      <c r="C23" s="7"/>
      <c r="D23" s="7"/>
      <c r="E23" s="7"/>
      <c r="F23" s="4"/>
      <c r="G23" s="7"/>
      <c r="H23" s="70">
        <f>SUM(H5:H22)</f>
        <v>696605.04999999981</v>
      </c>
      <c r="I23" s="68">
        <f>SUM(I5:I22)</f>
        <v>607437.01</v>
      </c>
      <c r="J23" s="71">
        <f>H23-I23</f>
        <v>89168.039999999804</v>
      </c>
      <c r="K23" s="59">
        <f>SUM(K5:K22)</f>
        <v>246631</v>
      </c>
      <c r="L23" s="59">
        <f>SUM(L5:L22)</f>
        <v>230353.61000000004</v>
      </c>
      <c r="M23" s="15"/>
    </row>
    <row r="24" spans="1:16" s="8" customFormat="1" ht="63" x14ac:dyDescent="0.25">
      <c r="A24" s="24">
        <v>19</v>
      </c>
      <c r="B24" s="5" t="s">
        <v>131</v>
      </c>
      <c r="C24" s="7" t="s">
        <v>77</v>
      </c>
      <c r="D24" s="7" t="s">
        <v>65</v>
      </c>
      <c r="E24" s="7" t="s">
        <v>132</v>
      </c>
      <c r="F24" s="7" t="s">
        <v>66</v>
      </c>
      <c r="G24" s="7" t="s">
        <v>30</v>
      </c>
      <c r="H24" s="43">
        <v>98269.9</v>
      </c>
      <c r="I24" s="48">
        <v>86904.49</v>
      </c>
      <c r="J24" s="53">
        <f>H24-I24</f>
        <v>11365.409999999989</v>
      </c>
      <c r="K24" s="16"/>
      <c r="L24" s="16"/>
      <c r="M24" s="16" t="s">
        <v>88</v>
      </c>
    </row>
    <row r="25" spans="1:16" s="8" customFormat="1" ht="20.25" customHeight="1" x14ac:dyDescent="0.25">
      <c r="A25" s="24"/>
      <c r="B25" s="39"/>
      <c r="C25" s="29"/>
      <c r="D25" s="7"/>
      <c r="E25" s="7"/>
      <c r="F25" s="7"/>
      <c r="G25" s="7"/>
      <c r="H25" s="66">
        <f>H23+H24</f>
        <v>794874.94999999984</v>
      </c>
      <c r="I25" s="68">
        <f>I23+I24</f>
        <v>694341.5</v>
      </c>
      <c r="J25" s="69">
        <f>J23+J24</f>
        <v>100533.44999999979</v>
      </c>
      <c r="K25" s="16"/>
      <c r="L25" s="16"/>
      <c r="M25" s="16"/>
    </row>
    <row r="26" spans="1:16" s="8" customFormat="1" ht="24" customHeight="1" x14ac:dyDescent="0.25">
      <c r="A26" s="24"/>
      <c r="B26" s="76" t="s">
        <v>126</v>
      </c>
      <c r="C26" s="77"/>
      <c r="D26" s="77"/>
      <c r="E26" s="77"/>
      <c r="F26" s="77"/>
      <c r="G26" s="80"/>
      <c r="H26" s="43"/>
      <c r="I26" s="50"/>
      <c r="J26" s="54"/>
      <c r="K26" s="16"/>
      <c r="L26" s="16"/>
      <c r="M26" s="16"/>
    </row>
    <row r="27" spans="1:16" s="8" customFormat="1" ht="47.25" x14ac:dyDescent="0.25">
      <c r="A27" s="6">
        <v>1</v>
      </c>
      <c r="B27" s="7" t="s">
        <v>96</v>
      </c>
      <c r="C27" s="7" t="s">
        <v>107</v>
      </c>
      <c r="D27" s="7" t="s">
        <v>49</v>
      </c>
      <c r="E27" s="7" t="s">
        <v>32</v>
      </c>
      <c r="F27" s="7" t="s">
        <v>97</v>
      </c>
      <c r="G27" s="7" t="s">
        <v>98</v>
      </c>
      <c r="H27" s="45">
        <v>31560.16</v>
      </c>
      <c r="I27" s="51"/>
      <c r="J27" s="55"/>
      <c r="K27" s="15">
        <f>H27</f>
        <v>31560.16</v>
      </c>
      <c r="L27" s="16" t="s">
        <v>89</v>
      </c>
      <c r="M27" s="21">
        <v>0.1</v>
      </c>
      <c r="N27" s="26"/>
    </row>
    <row r="28" spans="1:16" s="8" customFormat="1" ht="47.25" x14ac:dyDescent="0.25">
      <c r="A28" s="6">
        <v>2</v>
      </c>
      <c r="B28" s="7" t="s">
        <v>99</v>
      </c>
      <c r="C28" s="7" t="s">
        <v>107</v>
      </c>
      <c r="D28" s="7" t="s">
        <v>52</v>
      </c>
      <c r="E28" s="7" t="s">
        <v>32</v>
      </c>
      <c r="F28" s="7" t="s">
        <v>100</v>
      </c>
      <c r="G28" s="7" t="s">
        <v>98</v>
      </c>
      <c r="H28" s="45">
        <v>19796.48</v>
      </c>
      <c r="I28" s="51"/>
      <c r="J28" s="55"/>
      <c r="K28" s="15">
        <f t="shared" ref="K28:K31" si="3">H28</f>
        <v>19796.48</v>
      </c>
      <c r="L28" s="16" t="s">
        <v>89</v>
      </c>
      <c r="M28" s="22">
        <v>0.10199999999999999</v>
      </c>
    </row>
    <row r="29" spans="1:16" s="8" customFormat="1" ht="63" x14ac:dyDescent="0.25">
      <c r="A29" s="6">
        <v>3</v>
      </c>
      <c r="B29" s="7" t="s">
        <v>101</v>
      </c>
      <c r="C29" s="7" t="s">
        <v>107</v>
      </c>
      <c r="D29" s="7" t="s">
        <v>103</v>
      </c>
      <c r="E29" s="7" t="s">
        <v>34</v>
      </c>
      <c r="F29" s="7" t="s">
        <v>102</v>
      </c>
      <c r="G29" s="7" t="s">
        <v>98</v>
      </c>
      <c r="H29" s="45">
        <v>2803.44</v>
      </c>
      <c r="I29" s="51"/>
      <c r="J29" s="55"/>
      <c r="K29" s="15">
        <f t="shared" si="3"/>
        <v>2803.44</v>
      </c>
      <c r="L29" s="16" t="s">
        <v>89</v>
      </c>
      <c r="M29" s="21">
        <v>0.2</v>
      </c>
      <c r="O29" s="38"/>
    </row>
    <row r="30" spans="1:16" s="8" customFormat="1" ht="47.25" x14ac:dyDescent="0.25">
      <c r="A30" s="6">
        <v>4</v>
      </c>
      <c r="B30" s="7" t="s">
        <v>22</v>
      </c>
      <c r="C30" s="7" t="s">
        <v>108</v>
      </c>
      <c r="D30" s="7" t="s">
        <v>47</v>
      </c>
      <c r="E30" s="7" t="s">
        <v>34</v>
      </c>
      <c r="F30" s="7" t="s">
        <v>104</v>
      </c>
      <c r="G30" s="7" t="s">
        <v>98</v>
      </c>
      <c r="H30" s="45">
        <v>27806.83</v>
      </c>
      <c r="I30" s="51"/>
      <c r="J30" s="55"/>
      <c r="K30" s="15">
        <f t="shared" si="3"/>
        <v>27806.83</v>
      </c>
      <c r="L30" s="16" t="s">
        <v>89</v>
      </c>
      <c r="M30" s="16" t="s">
        <v>88</v>
      </c>
      <c r="O30" s="38"/>
    </row>
    <row r="31" spans="1:16" s="8" customFormat="1" ht="63" x14ac:dyDescent="0.25">
      <c r="A31" s="6">
        <v>5</v>
      </c>
      <c r="B31" s="5" t="s">
        <v>131</v>
      </c>
      <c r="C31" s="7" t="s">
        <v>111</v>
      </c>
      <c r="D31" s="7" t="s">
        <v>65</v>
      </c>
      <c r="E31" s="7" t="s">
        <v>132</v>
      </c>
      <c r="F31" s="7" t="s">
        <v>105</v>
      </c>
      <c r="G31" s="7" t="s">
        <v>106</v>
      </c>
      <c r="H31" s="45">
        <v>20040.54</v>
      </c>
      <c r="I31" s="51"/>
      <c r="J31" s="55"/>
      <c r="K31" s="15">
        <f t="shared" si="3"/>
        <v>20040.54</v>
      </c>
      <c r="L31" s="16" t="s">
        <v>89</v>
      </c>
      <c r="M31" s="16" t="s">
        <v>88</v>
      </c>
      <c r="O31" s="26"/>
      <c r="P31" s="26"/>
    </row>
    <row r="32" spans="1:16" s="8" customFormat="1" ht="18.75" customHeight="1" x14ac:dyDescent="0.25">
      <c r="A32" s="24"/>
      <c r="B32" s="5"/>
      <c r="C32" s="7"/>
      <c r="D32" s="7"/>
      <c r="E32" s="7"/>
      <c r="F32" s="7"/>
      <c r="G32" s="7"/>
      <c r="H32" s="66">
        <f>SUM(H27:H31)</f>
        <v>102007.45000000001</v>
      </c>
      <c r="I32" s="51"/>
      <c r="J32" s="55"/>
      <c r="K32" s="59">
        <f>SUM(K27:K31)</f>
        <v>102007.45000000001</v>
      </c>
      <c r="L32" s="16"/>
      <c r="M32" s="16"/>
    </row>
    <row r="33" spans="1:13" s="8" customFormat="1" ht="18.75" customHeight="1" x14ac:dyDescent="0.25">
      <c r="A33" s="17">
        <v>24</v>
      </c>
      <c r="B33" s="18"/>
      <c r="C33" s="19"/>
      <c r="D33" s="19"/>
      <c r="E33" s="19"/>
      <c r="F33" s="67" t="s">
        <v>142</v>
      </c>
      <c r="H33" s="66">
        <f>H25+H32</f>
        <v>896882.39999999991</v>
      </c>
      <c r="I33" s="56"/>
      <c r="J33" s="56"/>
      <c r="K33" s="59">
        <f>K23+K32</f>
        <v>348638.45</v>
      </c>
      <c r="L33" s="20"/>
      <c r="M33" s="20"/>
    </row>
    <row r="34" spans="1:13" s="8" customFormat="1" ht="51.75" customHeight="1" x14ac:dyDescent="0.25">
      <c r="A34" s="17"/>
      <c r="B34" s="18"/>
      <c r="C34" s="19"/>
      <c r="D34" s="19"/>
      <c r="E34" s="19"/>
      <c r="F34" s="19"/>
      <c r="G34" s="19"/>
      <c r="H34" s="40"/>
      <c r="I34" s="56"/>
      <c r="J34" s="56"/>
      <c r="K34" s="20"/>
      <c r="L34" s="20"/>
      <c r="M34" s="20"/>
    </row>
    <row r="35" spans="1:13" s="8" customFormat="1" ht="51.75" customHeight="1" x14ac:dyDescent="0.25">
      <c r="A35" s="17"/>
      <c r="B35" s="18"/>
      <c r="C35" s="19"/>
      <c r="D35" s="19"/>
      <c r="E35" s="19"/>
      <c r="F35" s="19"/>
      <c r="G35" s="19"/>
      <c r="H35" s="40"/>
      <c r="I35" s="56"/>
      <c r="J35" s="56"/>
      <c r="K35" s="20"/>
      <c r="L35" s="20"/>
      <c r="M35" s="20"/>
    </row>
  </sheetData>
  <mergeCells count="3">
    <mergeCell ref="A1:M1"/>
    <mergeCell ref="B4:G4"/>
    <mergeCell ref="B26:G26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9"/>
  <sheetViews>
    <sheetView topLeftCell="A7" zoomScale="75" zoomScaleNormal="75" workbookViewId="0">
      <selection activeCell="H2" sqref="H2"/>
    </sheetView>
  </sheetViews>
  <sheetFormatPr defaultRowHeight="15" x14ac:dyDescent="0.25"/>
  <cols>
    <col min="1" max="1" width="4.5703125" customWidth="1"/>
    <col min="2" max="2" width="26.5703125" customWidth="1"/>
    <col min="3" max="3" width="34" customWidth="1"/>
    <col min="4" max="4" width="22.7109375" style="8" customWidth="1"/>
    <col min="5" max="5" width="29" style="8" customWidth="1"/>
    <col min="6" max="6" width="28.140625" style="8" customWidth="1"/>
    <col min="7" max="7" width="23.7109375" customWidth="1"/>
    <col min="8" max="8" width="19.42578125" style="8" customWidth="1"/>
    <col min="9" max="9" width="14.85546875" customWidth="1"/>
    <col min="10" max="10" width="21.28515625" customWidth="1"/>
    <col min="11" max="11" width="16.85546875" style="11" customWidth="1"/>
    <col min="12" max="13" width="15.7109375" customWidth="1"/>
    <col min="15" max="15" width="20" customWidth="1"/>
    <col min="16" max="16" width="15.7109375" customWidth="1"/>
    <col min="17" max="17" width="10.5703125" bestFit="1" customWidth="1"/>
  </cols>
  <sheetData>
    <row r="1" spans="1:15" ht="54" customHeight="1" x14ac:dyDescent="0.25">
      <c r="A1" s="72" t="s">
        <v>82</v>
      </c>
      <c r="B1" s="73"/>
      <c r="C1" s="73"/>
      <c r="D1" s="73"/>
      <c r="E1" s="73"/>
      <c r="F1" s="73"/>
      <c r="G1" s="73"/>
      <c r="H1" s="73"/>
      <c r="I1" s="73"/>
      <c r="J1" s="73"/>
      <c r="K1" s="74"/>
      <c r="L1" s="74"/>
      <c r="M1" s="74"/>
      <c r="N1" s="75"/>
    </row>
    <row r="2" spans="1:15" ht="135.75" customHeight="1" x14ac:dyDescent="0.25">
      <c r="A2" s="62"/>
      <c r="B2" s="24" t="s">
        <v>5</v>
      </c>
      <c r="C2" s="3" t="s">
        <v>8</v>
      </c>
      <c r="D2" s="6" t="s">
        <v>6</v>
      </c>
      <c r="E2" s="6" t="s">
        <v>1</v>
      </c>
      <c r="F2" s="6" t="s">
        <v>2</v>
      </c>
      <c r="G2" s="24" t="s">
        <v>3</v>
      </c>
      <c r="H2" s="6" t="s">
        <v>4</v>
      </c>
      <c r="I2" s="25"/>
      <c r="J2" s="24"/>
      <c r="K2" s="6" t="s">
        <v>123</v>
      </c>
      <c r="L2" s="6" t="s">
        <v>124</v>
      </c>
      <c r="M2" s="6" t="s">
        <v>127</v>
      </c>
      <c r="N2" s="13"/>
    </row>
    <row r="3" spans="1:15" s="2" customFormat="1" ht="15" customHeigh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</row>
    <row r="4" spans="1:15" s="2" customFormat="1" ht="38.25" customHeight="1" x14ac:dyDescent="0.25">
      <c r="A4" s="9"/>
      <c r="B4" s="81" t="s">
        <v>122</v>
      </c>
      <c r="C4" s="82"/>
      <c r="D4" s="83"/>
      <c r="E4" s="9"/>
      <c r="F4" s="9"/>
      <c r="G4" s="9"/>
      <c r="H4" s="9"/>
      <c r="I4" s="9"/>
      <c r="J4" s="9"/>
      <c r="K4" s="36"/>
      <c r="L4" s="9"/>
      <c r="M4" s="9"/>
      <c r="N4" s="9"/>
    </row>
    <row r="5" spans="1:15" ht="56.25" customHeight="1" x14ac:dyDescent="0.25">
      <c r="A5" s="30">
        <v>1</v>
      </c>
      <c r="B5" s="4" t="s">
        <v>73</v>
      </c>
      <c r="C5" s="4" t="s">
        <v>9</v>
      </c>
      <c r="D5" s="7" t="s">
        <v>74</v>
      </c>
      <c r="E5" s="7" t="s">
        <v>25</v>
      </c>
      <c r="F5" s="7" t="s">
        <v>67</v>
      </c>
      <c r="G5" s="7" t="s">
        <v>79</v>
      </c>
      <c r="H5" s="7" t="s">
        <v>11</v>
      </c>
      <c r="I5" s="4" t="s">
        <v>7</v>
      </c>
      <c r="J5" s="4" t="s">
        <v>10</v>
      </c>
      <c r="K5" s="12"/>
      <c r="L5" s="13"/>
      <c r="M5" s="13"/>
      <c r="N5" s="13"/>
    </row>
    <row r="6" spans="1:15" ht="47.25" x14ac:dyDescent="0.25">
      <c r="A6" s="30">
        <v>2</v>
      </c>
      <c r="B6" s="4" t="s">
        <v>72</v>
      </c>
      <c r="C6" s="4" t="s">
        <v>9</v>
      </c>
      <c r="D6" s="7" t="s">
        <v>74</v>
      </c>
      <c r="E6" s="7" t="s">
        <v>70</v>
      </c>
      <c r="F6" s="7" t="s">
        <v>32</v>
      </c>
      <c r="G6" s="7" t="s">
        <v>80</v>
      </c>
      <c r="H6" s="7" t="s">
        <v>11</v>
      </c>
      <c r="I6" s="4" t="s">
        <v>7</v>
      </c>
      <c r="J6" s="4" t="s">
        <v>10</v>
      </c>
      <c r="K6" s="12"/>
      <c r="L6" s="13"/>
      <c r="M6" s="13"/>
      <c r="N6" s="13"/>
    </row>
    <row r="7" spans="1:15" ht="47.25" x14ac:dyDescent="0.25">
      <c r="A7" s="30">
        <v>3</v>
      </c>
      <c r="B7" s="4" t="s">
        <v>71</v>
      </c>
      <c r="C7" s="4" t="s">
        <v>0</v>
      </c>
      <c r="D7" s="7" t="s">
        <v>74</v>
      </c>
      <c r="E7" s="7" t="s">
        <v>69</v>
      </c>
      <c r="F7" s="7" t="s">
        <v>32</v>
      </c>
      <c r="G7" s="4" t="s">
        <v>81</v>
      </c>
      <c r="H7" s="7" t="s">
        <v>12</v>
      </c>
      <c r="I7" s="4" t="s">
        <v>7</v>
      </c>
      <c r="J7" s="4" t="s">
        <v>10</v>
      </c>
      <c r="K7" s="12"/>
      <c r="L7" s="13"/>
      <c r="M7" s="13"/>
      <c r="N7" s="13"/>
    </row>
    <row r="8" spans="1:15" ht="30.75" customHeight="1" x14ac:dyDescent="0.25">
      <c r="A8" s="30"/>
      <c r="B8" s="76" t="s">
        <v>120</v>
      </c>
      <c r="C8" s="77"/>
      <c r="D8" s="80"/>
      <c r="E8" s="7"/>
      <c r="F8" s="7"/>
      <c r="G8" s="4"/>
      <c r="H8" s="7"/>
      <c r="I8" s="4"/>
      <c r="J8" s="4"/>
      <c r="K8" s="12"/>
      <c r="L8" s="13"/>
      <c r="M8" s="13"/>
      <c r="N8" s="13"/>
    </row>
    <row r="9" spans="1:15" s="8" customFormat="1" ht="47.25" x14ac:dyDescent="0.25">
      <c r="A9" s="30">
        <v>1</v>
      </c>
      <c r="B9" s="7" t="s">
        <v>71</v>
      </c>
      <c r="C9" s="7" t="s">
        <v>86</v>
      </c>
      <c r="D9" s="7" t="s">
        <v>85</v>
      </c>
      <c r="E9" s="7" t="s">
        <v>69</v>
      </c>
      <c r="F9" s="7" t="s">
        <v>32</v>
      </c>
      <c r="G9" s="7" t="s">
        <v>84</v>
      </c>
      <c r="H9" s="7" t="s">
        <v>83</v>
      </c>
      <c r="I9" s="7" t="s">
        <v>7</v>
      </c>
      <c r="J9" s="7" t="s">
        <v>10</v>
      </c>
      <c r="K9" s="15">
        <v>54144.31</v>
      </c>
      <c r="L9" s="12">
        <v>43584.59</v>
      </c>
      <c r="M9" s="12">
        <f>K9-L9</f>
        <v>10559.720000000001</v>
      </c>
      <c r="N9" s="16" t="s">
        <v>88</v>
      </c>
      <c r="O9" s="26"/>
    </row>
    <row r="10" spans="1:15" s="8" customFormat="1" ht="47.25" x14ac:dyDescent="0.25">
      <c r="A10" s="30">
        <v>2</v>
      </c>
      <c r="B10" s="7" t="s">
        <v>95</v>
      </c>
      <c r="C10" s="7" t="s">
        <v>86</v>
      </c>
      <c r="D10" s="7" t="s">
        <v>85</v>
      </c>
      <c r="E10" s="7" t="s">
        <v>48</v>
      </c>
      <c r="F10" s="7" t="s">
        <v>34</v>
      </c>
      <c r="G10" s="7" t="s">
        <v>94</v>
      </c>
      <c r="H10" s="7" t="s">
        <v>83</v>
      </c>
      <c r="I10" s="7" t="s">
        <v>7</v>
      </c>
      <c r="J10" s="7" t="s">
        <v>93</v>
      </c>
      <c r="K10" s="15">
        <v>138385</v>
      </c>
      <c r="L10" s="15">
        <v>115854.31</v>
      </c>
      <c r="M10" s="12">
        <f>K10-L10</f>
        <v>22530.690000000002</v>
      </c>
      <c r="N10" s="16" t="s">
        <v>88</v>
      </c>
    </row>
    <row r="11" spans="1:15" s="8" customFormat="1" ht="47.25" x14ac:dyDescent="0.25">
      <c r="A11" s="30">
        <v>3</v>
      </c>
      <c r="B11" s="7" t="s">
        <v>72</v>
      </c>
      <c r="C11" s="7" t="s">
        <v>86</v>
      </c>
      <c r="D11" s="7" t="s">
        <v>90</v>
      </c>
      <c r="E11" s="7" t="s">
        <v>69</v>
      </c>
      <c r="F11" s="7" t="s">
        <v>32</v>
      </c>
      <c r="G11" s="7" t="s">
        <v>87</v>
      </c>
      <c r="H11" s="7" t="s">
        <v>83</v>
      </c>
      <c r="I11" s="7" t="s">
        <v>7</v>
      </c>
      <c r="J11" s="7" t="s">
        <v>10</v>
      </c>
      <c r="K11" s="15">
        <v>203047.03</v>
      </c>
      <c r="L11" s="12">
        <v>156286.79</v>
      </c>
      <c r="M11" s="12">
        <f>K11-L11</f>
        <v>46760.239999999991</v>
      </c>
      <c r="N11" s="16" t="s">
        <v>88</v>
      </c>
    </row>
    <row r="12" spans="1:15" s="8" customFormat="1" ht="47.25" x14ac:dyDescent="0.25">
      <c r="A12" s="30">
        <v>4</v>
      </c>
      <c r="B12" s="7" t="s">
        <v>91</v>
      </c>
      <c r="C12" s="7" t="s">
        <v>86</v>
      </c>
      <c r="D12" s="7" t="s">
        <v>90</v>
      </c>
      <c r="E12" s="7" t="s">
        <v>69</v>
      </c>
      <c r="F12" s="7" t="s">
        <v>32</v>
      </c>
      <c r="G12" s="7" t="s">
        <v>92</v>
      </c>
      <c r="H12" s="7" t="s">
        <v>83</v>
      </c>
      <c r="I12" s="7" t="s">
        <v>7</v>
      </c>
      <c r="J12" s="7" t="s">
        <v>10</v>
      </c>
      <c r="K12" s="15">
        <v>120608.5</v>
      </c>
      <c r="L12" s="12">
        <v>103144.01</v>
      </c>
      <c r="M12" s="12">
        <f>K12-L12</f>
        <v>17464.490000000005</v>
      </c>
      <c r="N12" s="16" t="s">
        <v>88</v>
      </c>
    </row>
    <row r="13" spans="1:15" s="8" customFormat="1" ht="18.75" x14ac:dyDescent="0.3">
      <c r="A13" s="30"/>
      <c r="B13" s="27"/>
      <c r="C13" s="28"/>
      <c r="D13" s="29"/>
      <c r="E13" s="7"/>
      <c r="F13" s="7"/>
      <c r="G13" s="7"/>
      <c r="H13" s="7"/>
      <c r="I13" s="7"/>
      <c r="J13" s="7"/>
      <c r="K13" s="35">
        <f>SUM(K9:K12)</f>
        <v>516184.83999999997</v>
      </c>
      <c r="L13" s="35">
        <f>SUM(L9:L12)</f>
        <v>418869.7</v>
      </c>
      <c r="M13" s="35">
        <f>SUM(M9:M12)</f>
        <v>97315.14</v>
      </c>
      <c r="N13" s="16"/>
    </row>
    <row r="14" spans="1:15" s="8" customFormat="1" ht="38.25" customHeight="1" x14ac:dyDescent="0.25">
      <c r="A14" s="30"/>
      <c r="B14" s="76" t="s">
        <v>121</v>
      </c>
      <c r="C14" s="77"/>
      <c r="D14" s="80"/>
      <c r="E14" s="7"/>
      <c r="F14" s="7"/>
      <c r="G14" s="7"/>
      <c r="H14" s="7"/>
      <c r="I14" s="7"/>
      <c r="J14" s="7"/>
      <c r="K14" s="15"/>
      <c r="L14" s="16"/>
      <c r="M14" s="16"/>
      <c r="N14" s="16"/>
    </row>
    <row r="15" spans="1:15" s="8" customFormat="1" ht="47.25" x14ac:dyDescent="0.25">
      <c r="A15" s="30">
        <v>1</v>
      </c>
      <c r="B15" s="7" t="s">
        <v>71</v>
      </c>
      <c r="C15" s="7" t="s">
        <v>86</v>
      </c>
      <c r="D15" s="7" t="s">
        <v>118</v>
      </c>
      <c r="E15" s="7" t="s">
        <v>69</v>
      </c>
      <c r="F15" s="7" t="s">
        <v>32</v>
      </c>
      <c r="G15" s="7" t="s">
        <v>112</v>
      </c>
      <c r="H15" s="7" t="s">
        <v>116</v>
      </c>
      <c r="I15" s="7" t="s">
        <v>7</v>
      </c>
      <c r="J15" s="7" t="s">
        <v>10</v>
      </c>
      <c r="K15" s="12">
        <v>60975.17</v>
      </c>
      <c r="L15" s="16"/>
      <c r="M15" s="16"/>
      <c r="N15" s="16" t="s">
        <v>88</v>
      </c>
      <c r="O15" s="26"/>
    </row>
    <row r="16" spans="1:15" s="8" customFormat="1" ht="47.25" x14ac:dyDescent="0.25">
      <c r="A16" s="24">
        <v>2</v>
      </c>
      <c r="B16" s="7" t="s">
        <v>95</v>
      </c>
      <c r="C16" s="7" t="s">
        <v>86</v>
      </c>
      <c r="D16" s="7" t="s">
        <v>118</v>
      </c>
      <c r="E16" s="7" t="s">
        <v>69</v>
      </c>
      <c r="F16" s="7" t="s">
        <v>32</v>
      </c>
      <c r="G16" s="7" t="s">
        <v>113</v>
      </c>
      <c r="H16" s="7" t="s">
        <v>116</v>
      </c>
      <c r="I16" s="7" t="s">
        <v>7</v>
      </c>
      <c r="J16" s="7" t="s">
        <v>10</v>
      </c>
      <c r="K16" s="12">
        <v>172586.4</v>
      </c>
      <c r="L16" s="16"/>
      <c r="M16" s="16"/>
      <c r="N16" s="16" t="s">
        <v>88</v>
      </c>
    </row>
    <row r="17" spans="1:14" s="8" customFormat="1" ht="47.25" x14ac:dyDescent="0.25">
      <c r="A17" s="24">
        <v>3</v>
      </c>
      <c r="B17" s="7" t="s">
        <v>72</v>
      </c>
      <c r="C17" s="7" t="s">
        <v>86</v>
      </c>
      <c r="D17" s="7" t="s">
        <v>118</v>
      </c>
      <c r="E17" s="7" t="s">
        <v>119</v>
      </c>
      <c r="F17" s="7" t="s">
        <v>32</v>
      </c>
      <c r="G17" s="7" t="s">
        <v>114</v>
      </c>
      <c r="H17" s="7" t="s">
        <v>116</v>
      </c>
      <c r="I17" s="7" t="s">
        <v>7</v>
      </c>
      <c r="J17" s="7" t="s">
        <v>14</v>
      </c>
      <c r="K17" s="12">
        <v>171625.22</v>
      </c>
      <c r="L17" s="16"/>
      <c r="M17" s="16"/>
      <c r="N17" s="16" t="s">
        <v>117</v>
      </c>
    </row>
    <row r="18" spans="1:14" s="8" customFormat="1" ht="47.25" x14ac:dyDescent="0.25">
      <c r="A18" s="24">
        <v>4</v>
      </c>
      <c r="B18" s="7" t="s">
        <v>91</v>
      </c>
      <c r="C18" s="7" t="s">
        <v>86</v>
      </c>
      <c r="D18" s="7" t="s">
        <v>118</v>
      </c>
      <c r="E18" s="7" t="s">
        <v>69</v>
      </c>
      <c r="F18" s="7" t="s">
        <v>32</v>
      </c>
      <c r="G18" s="7" t="s">
        <v>115</v>
      </c>
      <c r="H18" s="7" t="s">
        <v>116</v>
      </c>
      <c r="I18" s="7" t="s">
        <v>7</v>
      </c>
      <c r="J18" s="7" t="s">
        <v>10</v>
      </c>
      <c r="K18" s="12">
        <v>99297.5</v>
      </c>
      <c r="L18" s="16"/>
      <c r="M18" s="16"/>
      <c r="N18" s="16" t="s">
        <v>88</v>
      </c>
    </row>
    <row r="19" spans="1:14" ht="18.75" x14ac:dyDescent="0.3">
      <c r="A19" s="31"/>
      <c r="B19" s="32"/>
      <c r="C19" s="32"/>
      <c r="D19" s="33"/>
      <c r="E19" s="15"/>
      <c r="F19" s="16"/>
      <c r="G19" s="13"/>
      <c r="H19" s="16"/>
      <c r="I19" s="13"/>
      <c r="J19" s="13"/>
      <c r="K19" s="34">
        <f>SUM(K15:K18)</f>
        <v>504484.29000000004</v>
      </c>
      <c r="L19" s="13"/>
      <c r="M19" s="13"/>
      <c r="N19" s="13"/>
    </row>
  </sheetData>
  <mergeCells count="4">
    <mergeCell ref="A1:N1"/>
    <mergeCell ref="B8:D8"/>
    <mergeCell ref="B14:D14"/>
    <mergeCell ref="B4:D4"/>
  </mergeCells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Контракты 2023</vt:lpstr>
      <vt:lpstr>Договоры_ЭМ 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</dc:creator>
  <cp:lastModifiedBy>Владимир</cp:lastModifiedBy>
  <cp:lastPrinted>2023-11-21T06:35:16Z</cp:lastPrinted>
  <dcterms:created xsi:type="dcterms:W3CDTF">2022-07-29T05:14:41Z</dcterms:created>
  <dcterms:modified xsi:type="dcterms:W3CDTF">2023-11-22T08:29:58Z</dcterms:modified>
</cp:coreProperties>
</file>